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560" windowWidth="32767" windowHeight="26600" activeTab="0"/>
  </bookViews>
  <sheets>
    <sheet name="Statement" sheetId="1" r:id="rId1"/>
    <sheet name="Bank Rec" sheetId="2" r:id="rId2"/>
    <sheet name="Variance" sheetId="3" r:id="rId3"/>
  </sheets>
  <definedNames/>
  <calcPr fullCalcOnLoad="1"/>
</workbook>
</file>

<file path=xl/sharedStrings.xml><?xml version="1.0" encoding="utf-8"?>
<sst xmlns="http://schemas.openxmlformats.org/spreadsheetml/2006/main" count="109" uniqueCount="51">
  <si>
    <t>Accounting Statements for Hanley Castle Parish Council</t>
  </si>
  <si>
    <t>Balances brought forward</t>
  </si>
  <si>
    <t>(+) Annual Precept</t>
  </si>
  <si>
    <t>(+) Total other Receipts</t>
  </si>
  <si>
    <t>(-) Staff costs</t>
  </si>
  <si>
    <t>(-) Loan interest/capital repayments</t>
  </si>
  <si>
    <t>NIL</t>
  </si>
  <si>
    <t>(-) All other payments</t>
  </si>
  <si>
    <t>(=) Balances carried forward</t>
  </si>
  <si>
    <t>Total cash and short term investments</t>
  </si>
  <si>
    <t>Total fixed assets and long term assets</t>
  </si>
  <si>
    <t>Total borrowings</t>
  </si>
  <si>
    <t>Trust funds (including charitable) disclosure note</t>
  </si>
  <si>
    <t>No</t>
  </si>
  <si>
    <t xml:space="preserve"> + 15% explanation</t>
  </si>
  <si>
    <t>Current Account</t>
  </si>
  <si>
    <t>Less unpresented cheques</t>
  </si>
  <si>
    <t>Payments not cleared</t>
  </si>
  <si>
    <t>Business 30 day</t>
  </si>
  <si>
    <t>Hanley Castle Parish Council</t>
  </si>
  <si>
    <t xml:space="preserve">Bank Reconciliation </t>
  </si>
  <si>
    <t>A</t>
  </si>
  <si>
    <t>B</t>
  </si>
  <si>
    <t>C</t>
  </si>
  <si>
    <t>D</t>
  </si>
  <si>
    <t>E</t>
  </si>
  <si>
    <t>Petty Cash</t>
  </si>
  <si>
    <t>£</t>
  </si>
  <si>
    <t>Box No 3 Total Receipts</t>
  </si>
  <si>
    <t>Box No 4 Staff Costs</t>
  </si>
  <si>
    <t>Box No 6  All other Payments</t>
  </si>
  <si>
    <t>Box No 9 Fixed Assets</t>
  </si>
  <si>
    <t>Variance</t>
  </si>
  <si>
    <t>Reasons</t>
  </si>
  <si>
    <t>Amount £</t>
  </si>
  <si>
    <t>Reason 4</t>
  </si>
  <si>
    <t>Unexplained</t>
  </si>
  <si>
    <t>Unexplained %</t>
  </si>
  <si>
    <t>Pay raise</t>
  </si>
  <si>
    <t xml:space="preserve">Year ending </t>
  </si>
  <si>
    <t>31 March 2018            £</t>
  </si>
  <si>
    <t>31 March 2019            £</t>
  </si>
  <si>
    <t>Bank Statements as at 31st March 2019</t>
  </si>
  <si>
    <t>Balance as at 31st March 2019</t>
  </si>
  <si>
    <t>Hanley Castle Parish Council Explanations of Significant Variances 2018-2019</t>
  </si>
  <si>
    <t>Figure in 2018 Column</t>
  </si>
  <si>
    <t>Figure in 2019 Column</t>
  </si>
  <si>
    <t>2018 Three Counties VAS Contribution</t>
  </si>
  <si>
    <t>VAS</t>
  </si>
  <si>
    <t>2018 Lengthsman Scheme</t>
  </si>
  <si>
    <t>Varience £</t>
  </si>
</sst>
</file>

<file path=xl/styles.xml><?xml version="1.0" encoding="utf-8"?>
<styleSheet xmlns="http://schemas.openxmlformats.org/spreadsheetml/2006/main">
  <numFmts count="2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0.000"/>
    <numFmt numFmtId="174" formatCode="0.0000"/>
    <numFmt numFmtId="175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8"/>
      <name val="Arial"/>
      <family val="2"/>
    </font>
    <font>
      <b/>
      <sz val="18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2" fontId="26" fillId="0" borderId="0" xfId="0" applyNumberFormat="1" applyFon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28" fillId="0" borderId="11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wrapText="1"/>
    </xf>
    <xf numFmtId="9" fontId="0" fillId="0" borderId="10" xfId="59" applyFont="1" applyBorder="1" applyAlignment="1">
      <alignment horizontal="center"/>
    </xf>
    <xf numFmtId="0" fontId="30" fillId="0" borderId="0" xfId="0" applyFont="1" applyAlignment="1">
      <alignment/>
    </xf>
    <xf numFmtId="0" fontId="25" fillId="0" borderId="0" xfId="0" applyFont="1" applyAlignment="1">
      <alignment/>
    </xf>
    <xf numFmtId="1" fontId="0" fillId="0" borderId="0" xfId="0" applyNumberFormat="1" applyAlignment="1">
      <alignment/>
    </xf>
    <xf numFmtId="2" fontId="26" fillId="0" borderId="10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0" fontId="31" fillId="0" borderId="10" xfId="0" applyFont="1" applyBorder="1" applyAlignment="1">
      <alignment horizontal="center"/>
    </xf>
    <xf numFmtId="0" fontId="32" fillId="0" borderId="0" xfId="0" applyFont="1" applyAlignment="1">
      <alignment/>
    </xf>
    <xf numFmtId="0" fontId="20" fillId="0" borderId="0" xfId="0" applyFont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1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115" zoomScaleNormal="115" zoomScalePageLayoutView="0" workbookViewId="0" topLeftCell="A1">
      <selection activeCell="A21" sqref="A21"/>
    </sheetView>
  </sheetViews>
  <sheetFormatPr defaultColWidth="11.421875" defaultRowHeight="12.75"/>
  <cols>
    <col min="1" max="1" width="15.140625" style="0" customWidth="1"/>
    <col min="2" max="2" width="20.00390625" style="0" customWidth="1"/>
    <col min="3" max="3" width="7.28125" style="0" customWidth="1"/>
    <col min="4" max="5" width="15.140625" style="0" customWidth="1"/>
    <col min="6" max="6" width="12.421875" style="0" customWidth="1"/>
    <col min="7" max="7" width="12.7109375" style="0" customWidth="1"/>
    <col min="8" max="16384" width="8.8515625" style="0" customWidth="1"/>
  </cols>
  <sheetData>
    <row r="1" spans="1:7" ht="18">
      <c r="A1" s="41" t="s">
        <v>0</v>
      </c>
      <c r="B1" s="41"/>
      <c r="C1" s="41"/>
      <c r="D1" s="41"/>
      <c r="E1" s="41"/>
      <c r="F1" s="41"/>
      <c r="G1" s="32"/>
    </row>
    <row r="2" spans="1:7" ht="15.75">
      <c r="A2" s="1"/>
      <c r="B2" s="1"/>
      <c r="C2" s="1"/>
      <c r="D2" s="40" t="s">
        <v>39</v>
      </c>
      <c r="E2" s="40"/>
      <c r="F2" s="1"/>
      <c r="G2" s="1"/>
    </row>
    <row r="3" spans="1:7" ht="30">
      <c r="A3" s="33"/>
      <c r="B3" s="34"/>
      <c r="C3" s="35"/>
      <c r="D3" s="36" t="s">
        <v>40</v>
      </c>
      <c r="E3" s="36" t="s">
        <v>41</v>
      </c>
      <c r="F3" s="39" t="s">
        <v>50</v>
      </c>
      <c r="G3" s="3" t="s">
        <v>14</v>
      </c>
    </row>
    <row r="4" spans="1:7" ht="30">
      <c r="A4" s="33">
        <v>1</v>
      </c>
      <c r="B4" s="34" t="s">
        <v>1</v>
      </c>
      <c r="C4" s="35"/>
      <c r="D4" s="37">
        <v>39860</v>
      </c>
      <c r="E4" s="37">
        <v>46185</v>
      </c>
      <c r="F4" s="38">
        <f>E4-D4</f>
        <v>6325</v>
      </c>
      <c r="G4" s="4">
        <f>F4/D4*100</f>
        <v>15.868038133467136</v>
      </c>
    </row>
    <row r="5" spans="1:7" ht="15">
      <c r="A5" s="33">
        <v>2</v>
      </c>
      <c r="B5" s="34" t="s">
        <v>2</v>
      </c>
      <c r="C5" s="35"/>
      <c r="D5" s="37">
        <v>19730</v>
      </c>
      <c r="E5" s="37">
        <v>20840</v>
      </c>
      <c r="F5" s="38">
        <f aca="true" t="shared" si="0" ref="F5:F13">E5-D5</f>
        <v>1110</v>
      </c>
      <c r="G5" s="4">
        <f aca="true" t="shared" si="1" ref="G5:G13">F5/D5*100</f>
        <v>5.625950329447542</v>
      </c>
    </row>
    <row r="6" spans="1:10" ht="30">
      <c r="A6" s="33">
        <v>3</v>
      </c>
      <c r="B6" s="34" t="s">
        <v>3</v>
      </c>
      <c r="C6" s="35"/>
      <c r="D6" s="37">
        <v>4676</v>
      </c>
      <c r="E6" s="37">
        <f>1360+2100</f>
        <v>3460</v>
      </c>
      <c r="F6" s="38">
        <f t="shared" si="0"/>
        <v>-1216</v>
      </c>
      <c r="G6" s="4">
        <f t="shared" si="1"/>
        <v>-26.00513259195894</v>
      </c>
      <c r="I6">
        <v>4269</v>
      </c>
      <c r="J6" s="27">
        <f>F6+I6</f>
        <v>3053</v>
      </c>
    </row>
    <row r="7" spans="1:7" ht="29.25" customHeight="1">
      <c r="A7" s="33">
        <v>4</v>
      </c>
      <c r="B7" s="34" t="s">
        <v>4</v>
      </c>
      <c r="C7" s="35"/>
      <c r="D7" s="37">
        <v>4571</v>
      </c>
      <c r="E7" s="37">
        <v>4752</v>
      </c>
      <c r="F7" s="38">
        <f t="shared" si="0"/>
        <v>181</v>
      </c>
      <c r="G7" s="4">
        <f t="shared" si="1"/>
        <v>3.959746226208707</v>
      </c>
    </row>
    <row r="8" spans="1:14" ht="45">
      <c r="A8" s="33">
        <v>5</v>
      </c>
      <c r="B8" s="34" t="s">
        <v>5</v>
      </c>
      <c r="C8" s="35"/>
      <c r="D8" s="37" t="s">
        <v>6</v>
      </c>
      <c r="E8" s="37" t="s">
        <v>6</v>
      </c>
      <c r="F8" s="38"/>
      <c r="G8" s="4"/>
      <c r="M8">
        <v>40355</v>
      </c>
      <c r="N8">
        <f>M8-3805</f>
        <v>36550</v>
      </c>
    </row>
    <row r="9" spans="1:7" ht="30">
      <c r="A9" s="33">
        <v>6</v>
      </c>
      <c r="B9" s="34" t="s">
        <v>7</v>
      </c>
      <c r="C9" s="35"/>
      <c r="D9" s="37">
        <v>13510</v>
      </c>
      <c r="E9" s="37">
        <v>16719</v>
      </c>
      <c r="F9" s="38">
        <f t="shared" si="0"/>
        <v>3209</v>
      </c>
      <c r="G9" s="4">
        <f t="shared" si="1"/>
        <v>23.752775721687637</v>
      </c>
    </row>
    <row r="10" spans="1:7" ht="30">
      <c r="A10" s="33">
        <v>7</v>
      </c>
      <c r="B10" s="34" t="s">
        <v>8</v>
      </c>
      <c r="C10" s="35"/>
      <c r="D10" s="37">
        <v>46185</v>
      </c>
      <c r="E10" s="37">
        <f>E4+E5+E6-E7-E9</f>
        <v>49014</v>
      </c>
      <c r="F10" s="38">
        <f t="shared" si="0"/>
        <v>2829</v>
      </c>
      <c r="G10" s="4">
        <f t="shared" si="1"/>
        <v>6.1253653783696</v>
      </c>
    </row>
    <row r="11" spans="1:7" ht="13.5">
      <c r="A11" s="33"/>
      <c r="B11" s="34"/>
      <c r="C11" s="35"/>
      <c r="D11" s="8"/>
      <c r="E11" s="8"/>
      <c r="F11" s="38"/>
      <c r="G11" s="4"/>
    </row>
    <row r="12" spans="1:7" ht="45">
      <c r="A12" s="33">
        <v>8</v>
      </c>
      <c r="B12" s="34" t="s">
        <v>9</v>
      </c>
      <c r="C12" s="35"/>
      <c r="D12" s="37">
        <f>D10</f>
        <v>46185</v>
      </c>
      <c r="E12" s="37">
        <f>E10</f>
        <v>49014</v>
      </c>
      <c r="F12" s="38">
        <f t="shared" si="0"/>
        <v>2829</v>
      </c>
      <c r="G12" s="4">
        <f t="shared" si="1"/>
        <v>6.1253653783696</v>
      </c>
    </row>
    <row r="13" spans="1:7" ht="45">
      <c r="A13" s="33">
        <v>9</v>
      </c>
      <c r="B13" s="34" t="s">
        <v>10</v>
      </c>
      <c r="C13" s="35"/>
      <c r="D13" s="37">
        <v>21808</v>
      </c>
      <c r="E13" s="37">
        <v>24808</v>
      </c>
      <c r="F13" s="38">
        <f t="shared" si="0"/>
        <v>3000</v>
      </c>
      <c r="G13" s="4">
        <f t="shared" si="1"/>
        <v>13.75641966250917</v>
      </c>
    </row>
    <row r="14" spans="1:7" ht="15">
      <c r="A14" s="33">
        <v>10</v>
      </c>
      <c r="B14" s="34" t="s">
        <v>11</v>
      </c>
      <c r="C14" s="35"/>
      <c r="D14" s="37" t="s">
        <v>6</v>
      </c>
      <c r="E14" s="37" t="s">
        <v>6</v>
      </c>
      <c r="F14" s="35"/>
      <c r="G14" s="2"/>
    </row>
    <row r="15" spans="1:7" ht="60">
      <c r="A15" s="33">
        <v>11</v>
      </c>
      <c r="B15" s="34" t="s">
        <v>12</v>
      </c>
      <c r="C15" s="35"/>
      <c r="D15" s="37" t="s">
        <v>13</v>
      </c>
      <c r="E15" s="37" t="s">
        <v>13</v>
      </c>
      <c r="F15" s="35"/>
      <c r="G15" s="2"/>
    </row>
  </sheetData>
  <sheetProtection/>
  <mergeCells count="2">
    <mergeCell ref="D2:E2"/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8.8515625" style="0" customWidth="1"/>
    <col min="2" max="2" width="35.00390625" style="0" customWidth="1"/>
    <col min="3" max="3" width="10.421875" style="0" bestFit="1" customWidth="1"/>
    <col min="4" max="16384" width="8.8515625" style="0" customWidth="1"/>
  </cols>
  <sheetData>
    <row r="1" spans="1:256" ht="22.5">
      <c r="A1" s="42" t="s">
        <v>19</v>
      </c>
      <c r="B1" s="42"/>
      <c r="C1" s="42"/>
      <c r="D1" s="42"/>
      <c r="E1" s="26"/>
      <c r="F1" s="26"/>
      <c r="G1" s="26"/>
      <c r="H1" s="26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 t="s">
        <v>19</v>
      </c>
      <c r="EP1" s="42"/>
      <c r="EQ1" s="42"/>
      <c r="ER1" s="42"/>
      <c r="ES1" s="42"/>
      <c r="ET1" s="42"/>
      <c r="EU1" s="42"/>
      <c r="EV1" s="42"/>
      <c r="EW1" s="42" t="s">
        <v>19</v>
      </c>
      <c r="EX1" s="42"/>
      <c r="EY1" s="42"/>
      <c r="EZ1" s="42"/>
      <c r="FA1" s="42"/>
      <c r="FB1" s="42"/>
      <c r="FC1" s="42"/>
      <c r="FD1" s="42"/>
      <c r="FE1" s="42" t="s">
        <v>19</v>
      </c>
      <c r="FF1" s="42"/>
      <c r="FG1" s="42"/>
      <c r="FH1" s="42"/>
      <c r="FI1" s="42"/>
      <c r="FJ1" s="42"/>
      <c r="FK1" s="42"/>
      <c r="FL1" s="42"/>
      <c r="FM1" s="42" t="s">
        <v>19</v>
      </c>
      <c r="FN1" s="42"/>
      <c r="FO1" s="42"/>
      <c r="FP1" s="42"/>
      <c r="FQ1" s="42"/>
      <c r="FR1" s="42"/>
      <c r="FS1" s="42"/>
      <c r="FT1" s="42"/>
      <c r="FU1" s="42" t="s">
        <v>19</v>
      </c>
      <c r="FV1" s="42"/>
      <c r="FW1" s="42"/>
      <c r="FX1" s="42"/>
      <c r="FY1" s="42"/>
      <c r="FZ1" s="42"/>
      <c r="GA1" s="42"/>
      <c r="GB1" s="42"/>
      <c r="GC1" s="42" t="s">
        <v>19</v>
      </c>
      <c r="GD1" s="42"/>
      <c r="GE1" s="42"/>
      <c r="GF1" s="42"/>
      <c r="GG1" s="42"/>
      <c r="GH1" s="42"/>
      <c r="GI1" s="42"/>
      <c r="GJ1" s="42"/>
      <c r="GK1" s="42" t="s">
        <v>19</v>
      </c>
      <c r="GL1" s="42"/>
      <c r="GM1" s="42"/>
      <c r="GN1" s="42"/>
      <c r="GO1" s="42"/>
      <c r="GP1" s="42"/>
      <c r="GQ1" s="42"/>
      <c r="GR1" s="42"/>
      <c r="GS1" s="42" t="s">
        <v>19</v>
      </c>
      <c r="GT1" s="42"/>
      <c r="GU1" s="42"/>
      <c r="GV1" s="42"/>
      <c r="GW1" s="42"/>
      <c r="GX1" s="42"/>
      <c r="GY1" s="42"/>
      <c r="GZ1" s="42"/>
      <c r="HA1" s="42" t="s">
        <v>19</v>
      </c>
      <c r="HB1" s="42"/>
      <c r="HC1" s="42"/>
      <c r="HD1" s="42"/>
      <c r="HE1" s="42"/>
      <c r="HF1" s="42"/>
      <c r="HG1" s="42"/>
      <c r="HH1" s="42"/>
      <c r="HI1" s="42" t="s">
        <v>19</v>
      </c>
      <c r="HJ1" s="42"/>
      <c r="HK1" s="42"/>
      <c r="HL1" s="42"/>
      <c r="HM1" s="42"/>
      <c r="HN1" s="42"/>
      <c r="HO1" s="42"/>
      <c r="HP1" s="42"/>
      <c r="HQ1" s="42" t="s">
        <v>19</v>
      </c>
      <c r="HR1" s="42"/>
      <c r="HS1" s="42"/>
      <c r="HT1" s="42"/>
      <c r="HU1" s="42"/>
      <c r="HV1" s="42"/>
      <c r="HW1" s="42"/>
      <c r="HX1" s="42"/>
      <c r="HY1" s="42" t="s">
        <v>19</v>
      </c>
      <c r="HZ1" s="42"/>
      <c r="IA1" s="42"/>
      <c r="IB1" s="42"/>
      <c r="IC1" s="42"/>
      <c r="ID1" s="42"/>
      <c r="IE1" s="42"/>
      <c r="IF1" s="42"/>
      <c r="IG1" s="42" t="s">
        <v>19</v>
      </c>
      <c r="IH1" s="42"/>
      <c r="II1" s="42"/>
      <c r="IJ1" s="42"/>
      <c r="IK1" s="42"/>
      <c r="IL1" s="42"/>
      <c r="IM1" s="42"/>
      <c r="IN1" s="42"/>
      <c r="IO1" s="42" t="s">
        <v>19</v>
      </c>
      <c r="IP1" s="42"/>
      <c r="IQ1" s="42"/>
      <c r="IR1" s="42"/>
      <c r="IS1" s="42"/>
      <c r="IT1" s="42"/>
      <c r="IU1" s="42"/>
      <c r="IV1" s="42"/>
    </row>
    <row r="2" spans="1:256" ht="12.75">
      <c r="A2" s="5"/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6"/>
      <c r="O2" s="5"/>
      <c r="P2" s="5"/>
      <c r="Q2" s="5"/>
      <c r="R2" s="5"/>
      <c r="S2" s="5"/>
      <c r="T2" s="5"/>
      <c r="U2" s="5"/>
      <c r="V2" s="6"/>
      <c r="W2" s="5"/>
      <c r="X2" s="5"/>
      <c r="Y2" s="5"/>
      <c r="Z2" s="5"/>
      <c r="AA2" s="5"/>
      <c r="AB2" s="5"/>
      <c r="AC2" s="5"/>
      <c r="AD2" s="6"/>
      <c r="AE2" s="5"/>
      <c r="AF2" s="5"/>
      <c r="AG2" s="5"/>
      <c r="AH2" s="5"/>
      <c r="AI2" s="5"/>
      <c r="AJ2" s="5"/>
      <c r="AK2" s="5"/>
      <c r="AL2" s="6"/>
      <c r="AM2" s="5"/>
      <c r="AN2" s="5"/>
      <c r="AO2" s="5"/>
      <c r="AP2" s="5"/>
      <c r="AQ2" s="5"/>
      <c r="AR2" s="5"/>
      <c r="AS2" s="5"/>
      <c r="AT2" s="6"/>
      <c r="AU2" s="5"/>
      <c r="AV2" s="5"/>
      <c r="AW2" s="5"/>
      <c r="AX2" s="5"/>
      <c r="AY2" s="5"/>
      <c r="AZ2" s="5"/>
      <c r="BA2" s="5"/>
      <c r="BB2" s="6"/>
      <c r="BC2" s="5"/>
      <c r="BD2" s="5"/>
      <c r="BE2" s="5"/>
      <c r="BF2" s="5"/>
      <c r="BG2" s="5"/>
      <c r="BH2" s="5"/>
      <c r="BI2" s="5"/>
      <c r="BJ2" s="6"/>
      <c r="BK2" s="5"/>
      <c r="BL2" s="5"/>
      <c r="BM2" s="5"/>
      <c r="BN2" s="5"/>
      <c r="BO2" s="5"/>
      <c r="BP2" s="5"/>
      <c r="BQ2" s="5"/>
      <c r="BR2" s="6"/>
      <c r="BS2" s="5"/>
      <c r="BT2" s="5"/>
      <c r="BU2" s="5"/>
      <c r="BV2" s="5"/>
      <c r="BW2" s="5"/>
      <c r="BX2" s="5"/>
      <c r="BY2" s="5"/>
      <c r="BZ2" s="6"/>
      <c r="CA2" s="5"/>
      <c r="CB2" s="5"/>
      <c r="CC2" s="5"/>
      <c r="CD2" s="5"/>
      <c r="CE2" s="5"/>
      <c r="CF2" s="5"/>
      <c r="CG2" s="5"/>
      <c r="CH2" s="6"/>
      <c r="CI2" s="5"/>
      <c r="CJ2" s="5"/>
      <c r="CK2" s="5"/>
      <c r="CL2" s="5"/>
      <c r="CM2" s="5"/>
      <c r="CN2" s="5"/>
      <c r="CO2" s="5"/>
      <c r="CP2" s="6"/>
      <c r="CQ2" s="5"/>
      <c r="CR2" s="5"/>
      <c r="CS2" s="5"/>
      <c r="CT2" s="5"/>
      <c r="CU2" s="5"/>
      <c r="CV2" s="5"/>
      <c r="CW2" s="5"/>
      <c r="CX2" s="6"/>
      <c r="CY2" s="5"/>
      <c r="CZ2" s="5"/>
      <c r="DA2" s="5"/>
      <c r="DB2" s="5"/>
      <c r="DC2" s="5"/>
      <c r="DD2" s="5"/>
      <c r="DE2" s="5"/>
      <c r="DF2" s="6"/>
      <c r="DG2" s="5"/>
      <c r="DH2" s="5"/>
      <c r="DI2" s="5"/>
      <c r="DJ2" s="5"/>
      <c r="DK2" s="5"/>
      <c r="DL2" s="5"/>
      <c r="DM2" s="5"/>
      <c r="DN2" s="6"/>
      <c r="DO2" s="5"/>
      <c r="DP2" s="5"/>
      <c r="DQ2" s="5"/>
      <c r="DR2" s="5"/>
      <c r="DS2" s="5"/>
      <c r="DT2" s="5"/>
      <c r="DU2" s="5"/>
      <c r="DV2" s="6"/>
      <c r="DW2" s="5"/>
      <c r="DX2" s="5"/>
      <c r="DY2" s="5"/>
      <c r="DZ2" s="5"/>
      <c r="EA2" s="5"/>
      <c r="EB2" s="5"/>
      <c r="EC2" s="5"/>
      <c r="ED2" s="6"/>
      <c r="EE2" s="5"/>
      <c r="EF2" s="5"/>
      <c r="EG2" s="5"/>
      <c r="EH2" s="5"/>
      <c r="EI2" s="5"/>
      <c r="EJ2" s="5"/>
      <c r="EK2" s="5"/>
      <c r="EL2" s="6"/>
      <c r="EM2" s="5"/>
      <c r="EN2" s="5"/>
      <c r="EO2" s="5"/>
      <c r="EP2" s="5"/>
      <c r="EQ2" s="5"/>
      <c r="ER2" s="5"/>
      <c r="ES2" s="5"/>
      <c r="ET2" s="6"/>
      <c r="EU2" s="5"/>
      <c r="EV2" s="5"/>
      <c r="EW2" s="5"/>
      <c r="EX2" s="5"/>
      <c r="EY2" s="5"/>
      <c r="EZ2" s="5"/>
      <c r="FA2" s="5"/>
      <c r="FB2" s="6"/>
      <c r="FC2" s="5"/>
      <c r="FD2" s="5"/>
      <c r="FE2" s="5"/>
      <c r="FF2" s="5"/>
      <c r="FG2" s="5"/>
      <c r="FH2" s="5"/>
      <c r="FI2" s="5"/>
      <c r="FJ2" s="6"/>
      <c r="FK2" s="5"/>
      <c r="FL2" s="5"/>
      <c r="FM2" s="5"/>
      <c r="FN2" s="5"/>
      <c r="FO2" s="5"/>
      <c r="FP2" s="5"/>
      <c r="FQ2" s="5"/>
      <c r="FR2" s="6"/>
      <c r="FS2" s="5"/>
      <c r="FT2" s="5"/>
      <c r="FU2" s="5"/>
      <c r="FV2" s="5"/>
      <c r="FW2" s="5"/>
      <c r="FX2" s="5"/>
      <c r="FY2" s="5"/>
      <c r="FZ2" s="6"/>
      <c r="GA2" s="5"/>
      <c r="GB2" s="5"/>
      <c r="GC2" s="5"/>
      <c r="GD2" s="5"/>
      <c r="GE2" s="5"/>
      <c r="GF2" s="5"/>
      <c r="GG2" s="5"/>
      <c r="GH2" s="6"/>
      <c r="GI2" s="5"/>
      <c r="GJ2" s="5"/>
      <c r="GK2" s="5"/>
      <c r="GL2" s="5"/>
      <c r="GM2" s="5"/>
      <c r="GN2" s="5"/>
      <c r="GO2" s="5"/>
      <c r="GP2" s="6"/>
      <c r="GQ2" s="5"/>
      <c r="GR2" s="5"/>
      <c r="GS2" s="5"/>
      <c r="GT2" s="5"/>
      <c r="GU2" s="5"/>
      <c r="GV2" s="5"/>
      <c r="GW2" s="5"/>
      <c r="GX2" s="6"/>
      <c r="GY2" s="5"/>
      <c r="GZ2" s="5"/>
      <c r="HA2" s="5"/>
      <c r="HB2" s="5"/>
      <c r="HC2" s="5"/>
      <c r="HD2" s="5"/>
      <c r="HE2" s="5"/>
      <c r="HF2" s="6"/>
      <c r="HG2" s="5"/>
      <c r="HH2" s="5"/>
      <c r="HI2" s="5"/>
      <c r="HJ2" s="5"/>
      <c r="HK2" s="5"/>
      <c r="HL2" s="5"/>
      <c r="HM2" s="5"/>
      <c r="HN2" s="6"/>
      <c r="HO2" s="5"/>
      <c r="HP2" s="5"/>
      <c r="HQ2" s="5"/>
      <c r="HR2" s="5"/>
      <c r="HS2" s="5"/>
      <c r="HT2" s="5"/>
      <c r="HU2" s="5"/>
      <c r="HV2" s="6"/>
      <c r="HW2" s="5"/>
      <c r="HX2" s="5"/>
      <c r="HY2" s="5"/>
      <c r="HZ2" s="5"/>
      <c r="IA2" s="5"/>
      <c r="IB2" s="5"/>
      <c r="IC2" s="5"/>
      <c r="ID2" s="6"/>
      <c r="IE2" s="5"/>
      <c r="IF2" s="5"/>
      <c r="IG2" s="5"/>
      <c r="IH2" s="5"/>
      <c r="II2" s="5"/>
      <c r="IJ2" s="5"/>
      <c r="IK2" s="5"/>
      <c r="IL2" s="6"/>
      <c r="IM2" s="5"/>
      <c r="IN2" s="5"/>
      <c r="IO2" s="5"/>
      <c r="IP2" s="5"/>
      <c r="IQ2" s="5"/>
      <c r="IR2" s="5"/>
      <c r="IS2" s="5"/>
      <c r="IT2" s="6"/>
      <c r="IU2" s="5"/>
      <c r="IV2" s="5"/>
    </row>
    <row r="3" spans="1:256" ht="15.75">
      <c r="A3" s="7" t="s">
        <v>20</v>
      </c>
      <c r="B3" s="5"/>
      <c r="C3" s="5"/>
      <c r="D3" s="5"/>
      <c r="E3" s="5"/>
      <c r="F3" s="6"/>
      <c r="G3" s="5"/>
      <c r="H3" s="5"/>
      <c r="I3" s="7"/>
      <c r="J3" s="5"/>
      <c r="K3" s="5"/>
      <c r="L3" s="5"/>
      <c r="M3" s="5"/>
      <c r="N3" s="6"/>
      <c r="O3" s="5"/>
      <c r="P3" s="5"/>
      <c r="Q3" s="7"/>
      <c r="R3" s="5"/>
      <c r="S3" s="5"/>
      <c r="T3" s="5"/>
      <c r="U3" s="5"/>
      <c r="V3" s="6"/>
      <c r="W3" s="5"/>
      <c r="X3" s="5"/>
      <c r="Y3" s="7"/>
      <c r="Z3" s="5"/>
      <c r="AA3" s="5"/>
      <c r="AB3" s="5"/>
      <c r="AC3" s="5"/>
      <c r="AD3" s="6"/>
      <c r="AE3" s="5"/>
      <c r="AF3" s="5"/>
      <c r="AG3" s="7"/>
      <c r="AH3" s="5"/>
      <c r="AI3" s="5"/>
      <c r="AJ3" s="5"/>
      <c r="AK3" s="5"/>
      <c r="AL3" s="6"/>
      <c r="AM3" s="5"/>
      <c r="AN3" s="5"/>
      <c r="AO3" s="7"/>
      <c r="AP3" s="5"/>
      <c r="AQ3" s="5"/>
      <c r="AR3" s="5"/>
      <c r="AS3" s="5"/>
      <c r="AT3" s="6"/>
      <c r="AU3" s="5"/>
      <c r="AV3" s="5"/>
      <c r="AW3" s="7"/>
      <c r="AX3" s="5"/>
      <c r="AY3" s="5"/>
      <c r="AZ3" s="5"/>
      <c r="BA3" s="5"/>
      <c r="BB3" s="6"/>
      <c r="BC3" s="5"/>
      <c r="BD3" s="5"/>
      <c r="BE3" s="7"/>
      <c r="BF3" s="5"/>
      <c r="BG3" s="5"/>
      <c r="BH3" s="5"/>
      <c r="BI3" s="5"/>
      <c r="BJ3" s="6"/>
      <c r="BK3" s="5"/>
      <c r="BL3" s="5"/>
      <c r="BM3" s="7"/>
      <c r="BN3" s="5"/>
      <c r="BO3" s="5"/>
      <c r="BP3" s="5"/>
      <c r="BQ3" s="5"/>
      <c r="BR3" s="6"/>
      <c r="BS3" s="5"/>
      <c r="BT3" s="5"/>
      <c r="BU3" s="7"/>
      <c r="BV3" s="5"/>
      <c r="BW3" s="5"/>
      <c r="BX3" s="5"/>
      <c r="BY3" s="5"/>
      <c r="BZ3" s="6"/>
      <c r="CA3" s="5"/>
      <c r="CB3" s="5"/>
      <c r="CC3" s="7"/>
      <c r="CD3" s="5"/>
      <c r="CE3" s="5"/>
      <c r="CF3" s="5"/>
      <c r="CG3" s="5"/>
      <c r="CH3" s="6"/>
      <c r="CI3" s="5"/>
      <c r="CJ3" s="5"/>
      <c r="CK3" s="7"/>
      <c r="CL3" s="5"/>
      <c r="CM3" s="5"/>
      <c r="CN3" s="5"/>
      <c r="CO3" s="5"/>
      <c r="CP3" s="6"/>
      <c r="CQ3" s="5"/>
      <c r="CR3" s="5"/>
      <c r="CS3" s="7"/>
      <c r="CT3" s="5"/>
      <c r="CU3" s="5"/>
      <c r="CV3" s="5"/>
      <c r="CW3" s="5"/>
      <c r="CX3" s="6"/>
      <c r="CY3" s="5"/>
      <c r="CZ3" s="5"/>
      <c r="DA3" s="7"/>
      <c r="DB3" s="5"/>
      <c r="DC3" s="5"/>
      <c r="DD3" s="5"/>
      <c r="DE3" s="5"/>
      <c r="DF3" s="6"/>
      <c r="DG3" s="5"/>
      <c r="DH3" s="5"/>
      <c r="DI3" s="7"/>
      <c r="DJ3" s="5"/>
      <c r="DK3" s="5"/>
      <c r="DL3" s="5"/>
      <c r="DM3" s="5"/>
      <c r="DN3" s="6"/>
      <c r="DO3" s="5"/>
      <c r="DP3" s="5"/>
      <c r="DQ3" s="7"/>
      <c r="DR3" s="5"/>
      <c r="DS3" s="5"/>
      <c r="DT3" s="5"/>
      <c r="DU3" s="5"/>
      <c r="DV3" s="6"/>
      <c r="DW3" s="5"/>
      <c r="DX3" s="5"/>
      <c r="DY3" s="7"/>
      <c r="DZ3" s="5"/>
      <c r="EA3" s="5"/>
      <c r="EB3" s="5"/>
      <c r="EC3" s="5"/>
      <c r="ED3" s="6"/>
      <c r="EE3" s="5"/>
      <c r="EF3" s="5"/>
      <c r="EG3" s="7"/>
      <c r="EH3" s="5"/>
      <c r="EI3" s="5"/>
      <c r="EJ3" s="5"/>
      <c r="EK3" s="5"/>
      <c r="EL3" s="6"/>
      <c r="EM3" s="5"/>
      <c r="EN3" s="5"/>
      <c r="EO3" s="7" t="s">
        <v>20</v>
      </c>
      <c r="EP3" s="5"/>
      <c r="EQ3" s="5"/>
      <c r="ER3" s="5"/>
      <c r="ES3" s="5"/>
      <c r="ET3" s="6"/>
      <c r="EU3" s="5"/>
      <c r="EV3" s="5"/>
      <c r="EW3" s="7" t="s">
        <v>20</v>
      </c>
      <c r="EX3" s="5"/>
      <c r="EY3" s="5"/>
      <c r="EZ3" s="5"/>
      <c r="FA3" s="5"/>
      <c r="FB3" s="6"/>
      <c r="FC3" s="5"/>
      <c r="FD3" s="5"/>
      <c r="FE3" s="7" t="s">
        <v>20</v>
      </c>
      <c r="FF3" s="5"/>
      <c r="FG3" s="5"/>
      <c r="FH3" s="5"/>
      <c r="FI3" s="5"/>
      <c r="FJ3" s="6"/>
      <c r="FK3" s="5"/>
      <c r="FL3" s="5"/>
      <c r="FM3" s="7" t="s">
        <v>20</v>
      </c>
      <c r="FN3" s="5"/>
      <c r="FO3" s="5"/>
      <c r="FP3" s="5"/>
      <c r="FQ3" s="5"/>
      <c r="FR3" s="6"/>
      <c r="FS3" s="5"/>
      <c r="FT3" s="5"/>
      <c r="FU3" s="7" t="s">
        <v>20</v>
      </c>
      <c r="FV3" s="5"/>
      <c r="FW3" s="5"/>
      <c r="FX3" s="5"/>
      <c r="FY3" s="5"/>
      <c r="FZ3" s="6"/>
      <c r="GA3" s="5"/>
      <c r="GB3" s="5"/>
      <c r="GC3" s="7" t="s">
        <v>20</v>
      </c>
      <c r="GD3" s="5"/>
      <c r="GE3" s="5"/>
      <c r="GF3" s="5"/>
      <c r="GG3" s="5"/>
      <c r="GH3" s="6"/>
      <c r="GI3" s="5"/>
      <c r="GJ3" s="5"/>
      <c r="GK3" s="7" t="s">
        <v>20</v>
      </c>
      <c r="GL3" s="5"/>
      <c r="GM3" s="5"/>
      <c r="GN3" s="5"/>
      <c r="GO3" s="5"/>
      <c r="GP3" s="6"/>
      <c r="GQ3" s="5"/>
      <c r="GR3" s="5"/>
      <c r="GS3" s="7" t="s">
        <v>20</v>
      </c>
      <c r="GT3" s="5"/>
      <c r="GU3" s="5"/>
      <c r="GV3" s="5"/>
      <c r="GW3" s="5"/>
      <c r="GX3" s="6"/>
      <c r="GY3" s="5"/>
      <c r="GZ3" s="5"/>
      <c r="HA3" s="7" t="s">
        <v>20</v>
      </c>
      <c r="HB3" s="5"/>
      <c r="HC3" s="5"/>
      <c r="HD3" s="5"/>
      <c r="HE3" s="5"/>
      <c r="HF3" s="6"/>
      <c r="HG3" s="5"/>
      <c r="HH3" s="5"/>
      <c r="HI3" s="7" t="s">
        <v>20</v>
      </c>
      <c r="HJ3" s="5"/>
      <c r="HK3" s="5"/>
      <c r="HL3" s="5"/>
      <c r="HM3" s="5"/>
      <c r="HN3" s="6"/>
      <c r="HO3" s="5"/>
      <c r="HP3" s="5"/>
      <c r="HQ3" s="7" t="s">
        <v>20</v>
      </c>
      <c r="HR3" s="5"/>
      <c r="HS3" s="5"/>
      <c r="HT3" s="5"/>
      <c r="HU3" s="5"/>
      <c r="HV3" s="6"/>
      <c r="HW3" s="5"/>
      <c r="HX3" s="5"/>
      <c r="HY3" s="7" t="s">
        <v>20</v>
      </c>
      <c r="HZ3" s="5"/>
      <c r="IA3" s="5"/>
      <c r="IB3" s="5"/>
      <c r="IC3" s="5"/>
      <c r="ID3" s="6"/>
      <c r="IE3" s="5"/>
      <c r="IF3" s="5"/>
      <c r="IG3" s="7" t="s">
        <v>20</v>
      </c>
      <c r="IH3" s="5"/>
      <c r="II3" s="5"/>
      <c r="IJ3" s="5"/>
      <c r="IK3" s="5"/>
      <c r="IL3" s="6"/>
      <c r="IM3" s="5"/>
      <c r="IN3" s="5"/>
      <c r="IO3" s="7" t="s">
        <v>20</v>
      </c>
      <c r="IP3" s="5"/>
      <c r="IQ3" s="5"/>
      <c r="IR3" s="5"/>
      <c r="IS3" s="5"/>
      <c r="IT3" s="6"/>
      <c r="IU3" s="5"/>
      <c r="IV3" s="5"/>
    </row>
    <row r="5" spans="1:3" ht="12.75">
      <c r="A5" s="9"/>
      <c r="B5" s="13" t="s">
        <v>42</v>
      </c>
      <c r="C5" s="18" t="s">
        <v>27</v>
      </c>
    </row>
    <row r="6" spans="1:3" ht="23.25" customHeight="1">
      <c r="A6" s="12" t="s">
        <v>21</v>
      </c>
      <c r="B6" s="8" t="s">
        <v>15</v>
      </c>
      <c r="C6" s="28">
        <v>32073.97</v>
      </c>
    </row>
    <row r="7" spans="1:3" ht="23.25" customHeight="1">
      <c r="A7" s="10"/>
      <c r="B7" s="10" t="s">
        <v>18</v>
      </c>
      <c r="C7" s="29">
        <v>19043.96</v>
      </c>
    </row>
    <row r="8" spans="1:3" ht="23.25" customHeight="1">
      <c r="A8" s="8" t="s">
        <v>22</v>
      </c>
      <c r="B8" s="8" t="s">
        <v>16</v>
      </c>
      <c r="C8" s="28">
        <v>4204.0199999999995</v>
      </c>
    </row>
    <row r="9" spans="1:3" ht="23.25" customHeight="1">
      <c r="A9" s="8" t="s">
        <v>23</v>
      </c>
      <c r="B9" s="8" t="s">
        <v>17</v>
      </c>
      <c r="C9" s="16">
        <v>2100</v>
      </c>
    </row>
    <row r="10" spans="1:3" ht="28.5" customHeight="1">
      <c r="A10" s="11" t="s">
        <v>24</v>
      </c>
      <c r="B10" s="8" t="s">
        <v>26</v>
      </c>
      <c r="C10" s="16">
        <v>0</v>
      </c>
    </row>
    <row r="11" spans="1:3" ht="29.25" customHeight="1">
      <c r="A11" s="11" t="s">
        <v>25</v>
      </c>
      <c r="B11" s="8" t="s">
        <v>43</v>
      </c>
      <c r="C11" s="16">
        <f>C6+C7-C8+C9</f>
        <v>49013.91</v>
      </c>
    </row>
    <row r="17" spans="2:5" ht="22.5">
      <c r="B17" s="42"/>
      <c r="C17" s="42"/>
      <c r="D17" s="42"/>
      <c r="E17" s="42"/>
    </row>
    <row r="18" spans="2:5" ht="12.75">
      <c r="B18" s="5"/>
      <c r="C18" s="5"/>
      <c r="D18" s="5"/>
      <c r="E18" s="5"/>
    </row>
    <row r="19" spans="2:5" ht="15.75">
      <c r="B19" s="7"/>
      <c r="C19" s="5"/>
      <c r="D19" s="5"/>
      <c r="E19" s="5"/>
    </row>
    <row r="21" spans="2:4" ht="12.75">
      <c r="B21" s="9"/>
      <c r="C21" s="13"/>
      <c r="D21" s="18"/>
    </row>
    <row r="22" spans="2:4" ht="12.75">
      <c r="B22" s="12"/>
      <c r="C22" s="12"/>
      <c r="D22" s="14"/>
    </row>
    <row r="23" spans="2:4" ht="12.75">
      <c r="B23" s="10"/>
      <c r="C23" s="10"/>
      <c r="D23" s="15"/>
    </row>
    <row r="24" spans="2:4" ht="12.75">
      <c r="B24" s="8"/>
      <c r="C24" s="8"/>
      <c r="D24" s="16"/>
    </row>
    <row r="25" spans="2:4" ht="12.75">
      <c r="B25" s="8"/>
      <c r="C25" s="8"/>
      <c r="D25" s="16"/>
    </row>
    <row r="26" spans="2:4" ht="12.75">
      <c r="B26" s="11"/>
      <c r="C26" s="8"/>
      <c r="D26" s="16"/>
    </row>
    <row r="27" spans="2:4" ht="12.75">
      <c r="B27" s="11"/>
      <c r="C27" s="8"/>
      <c r="D27" s="16"/>
    </row>
  </sheetData>
  <sheetProtection/>
  <mergeCells count="33">
    <mergeCell ref="IO1:IV1"/>
    <mergeCell ref="A1:D1"/>
    <mergeCell ref="B17:E17"/>
    <mergeCell ref="GK1:GR1"/>
    <mergeCell ref="GS1:GZ1"/>
    <mergeCell ref="HA1:HH1"/>
    <mergeCell ref="HI1:HP1"/>
    <mergeCell ref="HQ1:HX1"/>
    <mergeCell ref="HY1:IF1"/>
    <mergeCell ref="EW1:FD1"/>
    <mergeCell ref="FE1:FL1"/>
    <mergeCell ref="FM1:FT1"/>
    <mergeCell ref="FU1:GB1"/>
    <mergeCell ref="GC1:GJ1"/>
    <mergeCell ref="IG1:IN1"/>
    <mergeCell ref="DA1:DH1"/>
    <mergeCell ref="DI1:DP1"/>
    <mergeCell ref="DQ1:DX1"/>
    <mergeCell ref="DY1:EF1"/>
    <mergeCell ref="EG1:EN1"/>
    <mergeCell ref="EO1:EV1"/>
    <mergeCell ref="BE1:BL1"/>
    <mergeCell ref="BM1:BT1"/>
    <mergeCell ref="BU1:CB1"/>
    <mergeCell ref="CC1:CJ1"/>
    <mergeCell ref="CK1:CR1"/>
    <mergeCell ref="CS1:CZ1"/>
    <mergeCell ref="I1:P1"/>
    <mergeCell ref="Q1:X1"/>
    <mergeCell ref="Y1:AF1"/>
    <mergeCell ref="AG1:AN1"/>
    <mergeCell ref="AO1:AV1"/>
    <mergeCell ref="AW1:BD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85" zoomScaleNormal="85" zoomScalePageLayoutView="0" workbookViewId="0" topLeftCell="A1">
      <selection activeCell="A10" sqref="A10"/>
    </sheetView>
  </sheetViews>
  <sheetFormatPr defaultColWidth="11.421875" defaultRowHeight="12.75"/>
  <cols>
    <col min="1" max="1" width="23.28125" style="0" bestFit="1" customWidth="1"/>
    <col min="2" max="3" width="8.8515625" style="0" customWidth="1"/>
    <col min="4" max="4" width="24.8515625" style="0" customWidth="1"/>
    <col min="5" max="6" width="8.8515625" style="0" customWidth="1"/>
    <col min="7" max="7" width="28.00390625" style="0" bestFit="1" customWidth="1"/>
    <col min="8" max="9" width="8.8515625" style="0" customWidth="1"/>
    <col min="10" max="10" width="21.421875" style="0" bestFit="1" customWidth="1"/>
    <col min="11" max="16384" width="8.8515625" style="0" customWidth="1"/>
  </cols>
  <sheetData>
    <row r="1" spans="2:11" ht="18">
      <c r="B1" s="19"/>
      <c r="C1" s="25" t="s">
        <v>44</v>
      </c>
      <c r="E1" s="19"/>
      <c r="H1" s="19"/>
      <c r="K1" s="19"/>
    </row>
    <row r="2" spans="2:11" ht="12.75">
      <c r="B2" s="19"/>
      <c r="E2" s="19"/>
      <c r="H2" s="19"/>
      <c r="K2" s="19"/>
    </row>
    <row r="3" spans="1:11" ht="12.75">
      <c r="A3" s="20" t="s">
        <v>28</v>
      </c>
      <c r="B3" s="21" t="s">
        <v>27</v>
      </c>
      <c r="D3" s="20" t="s">
        <v>29</v>
      </c>
      <c r="E3" s="21" t="s">
        <v>27</v>
      </c>
      <c r="G3" s="20" t="s">
        <v>30</v>
      </c>
      <c r="H3" s="21" t="s">
        <v>27</v>
      </c>
      <c r="J3" s="20" t="s">
        <v>31</v>
      </c>
      <c r="K3" s="21" t="s">
        <v>27</v>
      </c>
    </row>
    <row r="4" spans="1:11" ht="12.75">
      <c r="A4" s="17" t="s">
        <v>45</v>
      </c>
      <c r="B4" s="30">
        <v>4676</v>
      </c>
      <c r="D4" s="17" t="s">
        <v>45</v>
      </c>
      <c r="E4" s="22">
        <v>4571</v>
      </c>
      <c r="G4" s="17" t="s">
        <v>45</v>
      </c>
      <c r="H4" s="22">
        <v>13510</v>
      </c>
      <c r="J4" s="17" t="s">
        <v>45</v>
      </c>
      <c r="K4" s="22">
        <v>21808</v>
      </c>
    </row>
    <row r="5" spans="1:11" ht="12.75">
      <c r="A5" s="17" t="s">
        <v>46</v>
      </c>
      <c r="B5" s="30">
        <f>1360+2100</f>
        <v>3460</v>
      </c>
      <c r="D5" s="17" t="s">
        <v>46</v>
      </c>
      <c r="E5" s="22">
        <v>4752</v>
      </c>
      <c r="G5" s="17" t="s">
        <v>46</v>
      </c>
      <c r="H5" s="22">
        <v>16570</v>
      </c>
      <c r="J5" s="17" t="s">
        <v>46</v>
      </c>
      <c r="K5" s="18">
        <v>24808</v>
      </c>
    </row>
    <row r="6" spans="1:11" ht="12.75">
      <c r="A6" s="8" t="s">
        <v>32</v>
      </c>
      <c r="B6" s="22">
        <f>B5-B4</f>
        <v>-1216</v>
      </c>
      <c r="D6" s="8" t="s">
        <v>32</v>
      </c>
      <c r="E6" s="22">
        <f>E5-E4</f>
        <v>181</v>
      </c>
      <c r="G6" s="8" t="s">
        <v>32</v>
      </c>
      <c r="H6" s="22">
        <f>H5-H4</f>
        <v>3060</v>
      </c>
      <c r="J6" s="8" t="s">
        <v>32</v>
      </c>
      <c r="K6" s="22">
        <f>K5-K4</f>
        <v>3000</v>
      </c>
    </row>
    <row r="7" spans="2:11" ht="12.75">
      <c r="B7" s="19"/>
      <c r="E7" s="19"/>
      <c r="H7" s="19"/>
      <c r="K7" s="19"/>
    </row>
    <row r="8" spans="1:11" ht="12.75">
      <c r="A8" s="20" t="s">
        <v>33</v>
      </c>
      <c r="B8" s="21" t="s">
        <v>34</v>
      </c>
      <c r="D8" s="20" t="s">
        <v>33</v>
      </c>
      <c r="E8" s="21" t="s">
        <v>34</v>
      </c>
      <c r="G8" s="20" t="s">
        <v>33</v>
      </c>
      <c r="H8" s="21" t="s">
        <v>34</v>
      </c>
      <c r="J8" s="20" t="s">
        <v>33</v>
      </c>
      <c r="K8" s="21" t="s">
        <v>34</v>
      </c>
    </row>
    <row r="9" spans="1:11" ht="21" customHeight="1">
      <c r="A9" s="23" t="s">
        <v>47</v>
      </c>
      <c r="B9" s="22">
        <v>1500</v>
      </c>
      <c r="D9" s="23" t="s">
        <v>38</v>
      </c>
      <c r="E9" s="22">
        <v>181</v>
      </c>
      <c r="G9" s="23" t="s">
        <v>48</v>
      </c>
      <c r="H9" s="22">
        <v>3000</v>
      </c>
      <c r="J9" s="23" t="s">
        <v>48</v>
      </c>
      <c r="K9" s="22">
        <v>3000</v>
      </c>
    </row>
    <row r="10" spans="1:11" ht="18.75" customHeight="1">
      <c r="A10" s="23" t="s">
        <v>49</v>
      </c>
      <c r="B10" s="22"/>
      <c r="D10" s="23"/>
      <c r="E10" s="22"/>
      <c r="G10" s="23"/>
      <c r="H10" s="22"/>
      <c r="J10" s="23"/>
      <c r="K10" s="22"/>
    </row>
    <row r="11" spans="1:11" ht="12.75">
      <c r="A11" s="17"/>
      <c r="B11" s="22"/>
      <c r="D11" s="17"/>
      <c r="E11" s="22"/>
      <c r="G11" s="17"/>
      <c r="H11" s="22"/>
      <c r="J11" s="17"/>
      <c r="K11" s="22"/>
    </row>
    <row r="12" spans="1:11" ht="12.75">
      <c r="A12" s="8" t="s">
        <v>35</v>
      </c>
      <c r="B12" s="22"/>
      <c r="D12" s="8"/>
      <c r="E12" s="22"/>
      <c r="G12" s="8"/>
      <c r="H12" s="22"/>
      <c r="J12" s="8"/>
      <c r="K12" s="22"/>
    </row>
    <row r="13" spans="1:11" ht="12.75">
      <c r="A13" s="8" t="s">
        <v>36</v>
      </c>
      <c r="B13" s="22">
        <f>B6+B10+B9+B11</f>
        <v>284</v>
      </c>
      <c r="D13" s="8" t="s">
        <v>36</v>
      </c>
      <c r="E13" s="22">
        <v>0</v>
      </c>
      <c r="G13" s="8" t="s">
        <v>36</v>
      </c>
      <c r="H13" s="22">
        <f>H6-H9-H10</f>
        <v>60</v>
      </c>
      <c r="J13" s="8" t="s">
        <v>36</v>
      </c>
      <c r="K13" s="22">
        <f>K6-K9-K10-K11-K12</f>
        <v>0</v>
      </c>
    </row>
    <row r="14" spans="1:11" ht="12.75">
      <c r="A14" s="17" t="s">
        <v>37</v>
      </c>
      <c r="B14" s="24">
        <f>B13/B4</f>
        <v>0.06073567151411463</v>
      </c>
      <c r="D14" s="17" t="s">
        <v>37</v>
      </c>
      <c r="E14" s="24">
        <f>E13/E4</f>
        <v>0</v>
      </c>
      <c r="G14" s="17" t="s">
        <v>37</v>
      </c>
      <c r="H14" s="24">
        <f>H13/H4</f>
        <v>0.0044411547002220575</v>
      </c>
      <c r="J14" s="17" t="s">
        <v>37</v>
      </c>
      <c r="K14" s="24">
        <f>K13/K4</f>
        <v>0</v>
      </c>
    </row>
    <row r="19" spans="2:3" ht="13.5">
      <c r="B19" s="3"/>
      <c r="C19" s="3"/>
    </row>
    <row r="21" spans="5:7" ht="12.75">
      <c r="E21" s="31"/>
      <c r="F21" s="31"/>
      <c r="G21" s="31"/>
    </row>
    <row r="22" spans="3:4" ht="13.5">
      <c r="C22" s="3"/>
      <c r="D22" s="3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hcpc</dc:creator>
  <cp:keywords/>
  <dc:description/>
  <cp:lastModifiedBy>Microsoft Office User</cp:lastModifiedBy>
  <cp:lastPrinted>2016-06-27T18:55:41Z</cp:lastPrinted>
  <dcterms:created xsi:type="dcterms:W3CDTF">2013-11-07T11:13:54Z</dcterms:created>
  <dcterms:modified xsi:type="dcterms:W3CDTF">2023-01-24T10:20:22Z</dcterms:modified>
  <cp:category/>
  <cp:version/>
  <cp:contentType/>
  <cp:contentStatus/>
</cp:coreProperties>
</file>